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6/HBS/FINANCIJE 2026/"/>
    </mc:Choice>
  </mc:AlternateContent>
  <xr:revisionPtr revIDLastSave="0" documentId="8_{70416EAC-B2A6-45CD-AFD6-B36C06340215}" xr6:coauthVersionLast="47" xr6:coauthVersionMax="47" xr10:uidLastSave="{00000000-0000-0000-0000-000000000000}"/>
  <bookViews>
    <workbookView xWindow="-108" yWindow="-108" windowWidth="23256" windowHeight="12456" xr2:uid="{EF7F5D75-D7AF-4858-930A-775A5945EB57}"/>
  </bookViews>
  <sheets>
    <sheet name="Plan prihoda i rashoda" sheetId="2" r:id="rId1"/>
    <sheet name="prijelog fin.plana 2026" sheetId="1" r:id="rId2"/>
    <sheet name="Obrazloženje prihoda i rashoda" sheetId="3" r:id="rId3"/>
    <sheet name="Plan zaduživanja i otpata" sheetId="4" r:id="rId4"/>
  </sheets>
  <definedNames>
    <definedName name="_xlnm.Print_Titles" localSheetId="1">'prijelog fin.plana 2026'!$1:$1</definedName>
    <definedName name="_xlnm.Print_Area" localSheetId="1">'prijelog fin.plana 2026'!$A$1:$G$70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6" i="2"/>
  <c r="D13" i="2"/>
  <c r="D23" i="2"/>
  <c r="C64" i="1"/>
  <c r="D37" i="1"/>
  <c r="D64" i="1"/>
  <c r="D55" i="1"/>
  <c r="C55" i="1"/>
  <c r="F43" i="1" l="1"/>
  <c r="E43" i="1"/>
  <c r="C43" i="1"/>
  <c r="D43" i="1"/>
  <c r="F50" i="1"/>
  <c r="E50" i="1"/>
  <c r="D50" i="1"/>
  <c r="C50" i="1"/>
  <c r="F33" i="1"/>
  <c r="E33" i="1"/>
  <c r="D33" i="1"/>
  <c r="C33" i="1"/>
  <c r="F26" i="1"/>
  <c r="E26" i="1"/>
  <c r="D26" i="1"/>
  <c r="C26" i="1"/>
  <c r="D70" i="1" l="1"/>
  <c r="C70" i="1"/>
  <c r="E70" i="1"/>
  <c r="F70" i="1"/>
</calcChain>
</file>

<file path=xl/sharedStrings.xml><?xml version="1.0" encoding="utf-8"?>
<sst xmlns="http://schemas.openxmlformats.org/spreadsheetml/2006/main" count="199" uniqueCount="171">
  <si>
    <t>IZVOR PRIHODA</t>
  </si>
  <si>
    <t xml:space="preserve">PLANIRANI IZNOS PRIHODA </t>
  </si>
  <si>
    <t>PLANIRANI IZNOS RASHODA</t>
  </si>
  <si>
    <t>REBALANS PRIHODA</t>
  </si>
  <si>
    <t>REBALANS RASHODA</t>
  </si>
  <si>
    <t>NAMJENA</t>
  </si>
  <si>
    <t>I.</t>
  </si>
  <si>
    <t>HOO REDOVNI PROGRAM</t>
  </si>
  <si>
    <t xml:space="preserve">1. </t>
  </si>
  <si>
    <t>2.</t>
  </si>
  <si>
    <t xml:space="preserve">3. </t>
  </si>
  <si>
    <t xml:space="preserve">4. </t>
  </si>
  <si>
    <t>DRŽAVNA PRVENSTVA</t>
  </si>
  <si>
    <t xml:space="preserve">5. </t>
  </si>
  <si>
    <t xml:space="preserve">6. </t>
  </si>
  <si>
    <t>OPREMA I REKVIZITI</t>
  </si>
  <si>
    <t>Oprema reprezentacije</t>
  </si>
  <si>
    <t xml:space="preserve">7. </t>
  </si>
  <si>
    <t xml:space="preserve">8. </t>
  </si>
  <si>
    <t xml:space="preserve">9. </t>
  </si>
  <si>
    <t>MATERIJALNI TROŠKOVI</t>
  </si>
  <si>
    <t xml:space="preserve">10. </t>
  </si>
  <si>
    <t>KORIŠTENJE POSLOVNOG PROSTORA</t>
  </si>
  <si>
    <t>nije definiran iznos u privremeno odobrenom planu HOO-a</t>
  </si>
  <si>
    <t>UKUPNO</t>
  </si>
  <si>
    <t>II.</t>
  </si>
  <si>
    <t>HOO RAZVOJNI PROGRAM</t>
  </si>
  <si>
    <t>1.</t>
  </si>
  <si>
    <t>TRENER ZA RAZVOJ SPORTA</t>
  </si>
  <si>
    <t>Naknada / plaća treneru za razvoj sporta</t>
  </si>
  <si>
    <t>4.</t>
  </si>
  <si>
    <t>IV.</t>
  </si>
  <si>
    <t>3.</t>
  </si>
  <si>
    <t>Trenerski seminari, edukacije i usavršavanja - dio</t>
  </si>
  <si>
    <t>PRIHODA</t>
  </si>
  <si>
    <t>RASHODA</t>
  </si>
  <si>
    <t xml:space="preserve"> REBALANS RASHODA</t>
  </si>
  <si>
    <t>EUROPSKI + SVJETSKI KUP seniori</t>
  </si>
  <si>
    <t>EUROPSKI KUP JUNIORI</t>
  </si>
  <si>
    <t>EUROPSKI KUP U17</t>
  </si>
  <si>
    <t>SJEDNICE MEĐUNARODNIH FEDERACIJA ( BEC I BWF)</t>
  </si>
  <si>
    <t>ČLANARINE MEDUNARODNIH FEDERACIJA ( BEC I BWF)</t>
  </si>
  <si>
    <t xml:space="preserve">11. </t>
  </si>
  <si>
    <t xml:space="preserve">12. </t>
  </si>
  <si>
    <t xml:space="preserve">13. </t>
  </si>
  <si>
    <t xml:space="preserve">14. </t>
  </si>
  <si>
    <t>Iznos se odnosi na osobni program za sportaša, a realizira se sukladno pravilima HOO-a. Dio iznosa izravno će financirati HOO (stipendija, liječnički, testiranje, osiguranje i paušal), a dio preko računa HBS-a</t>
  </si>
  <si>
    <t>III.</t>
  </si>
  <si>
    <t>VLASTITI PRIHOD HBS-A</t>
  </si>
  <si>
    <t>BWF PROJEKT</t>
  </si>
  <si>
    <t>V.</t>
  </si>
  <si>
    <t>BEC - SHUTTLE TIME</t>
  </si>
  <si>
    <t>Pokrivanje troškova voditelja Shuttle Time programa</t>
  </si>
  <si>
    <t>Pehari i medalje i  organizacija PH seniori</t>
  </si>
  <si>
    <t>BEC i BWF sjednice</t>
  </si>
  <si>
    <t>BEC i BWF članarine</t>
  </si>
  <si>
    <t>Računovodstvo, TS licence, Uredsko poslovanje, materijalni trošak ureda ( papir, toner)</t>
  </si>
  <si>
    <t>Plaća profesionalnog djelatnika (glavna tajnica Capuder pola radnog vremena i administrativni tajnik Rihtar), i materijalna prava djelatnika</t>
  </si>
  <si>
    <t>VI.</t>
  </si>
  <si>
    <t>SPONZORI I DONACIJE</t>
  </si>
  <si>
    <t>RP II/1</t>
  </si>
  <si>
    <t>Pokrivanje troškova sjednice BWF-a, preostali dio za plaćanje kao iz stavaka 1,2,3 Vlastitih prihoda</t>
  </si>
  <si>
    <t>10% KOTIZACIJA OD ORGANIZACIJE TURNIRA ( bazirano na 2025.)</t>
  </si>
  <si>
    <t xml:space="preserve">15. </t>
  </si>
  <si>
    <t>Ljetne pripreme U17,U19,seniori</t>
  </si>
  <si>
    <t xml:space="preserve">2. </t>
  </si>
  <si>
    <t xml:space="preserve">16. </t>
  </si>
  <si>
    <t xml:space="preserve">17. </t>
  </si>
  <si>
    <t xml:space="preserve">18. </t>
  </si>
  <si>
    <t>REGISTRACIJA TRENERA (na bazi 2025 - 26 trenera)</t>
  </si>
  <si>
    <t>LICENCE SPORTAŠA (bazirano na 2025.)</t>
  </si>
  <si>
    <t>SVJETSKO PRVENSTVO seniori PRIPREME</t>
  </si>
  <si>
    <t>Naknada za administrativnog tajnika</t>
  </si>
  <si>
    <t>Ostala međunarodna natjecanja</t>
  </si>
  <si>
    <t>Natjecanja COMEBA-a ranga</t>
  </si>
  <si>
    <t>PRIRPEME JUNIORI ( 17,19,seniori)</t>
  </si>
  <si>
    <t>EUROPSKO PRVENSTVO SENIROI_PRIPREME</t>
  </si>
  <si>
    <t>EUROPSKO PRVENSTVO SENIORI</t>
  </si>
  <si>
    <t>EUROPSKO PRVENSTVO SENIORI (ekipno)</t>
  </si>
  <si>
    <t>EUROPSKO PRVENSTVO SENIORI_ PRIPREME (ekipno)</t>
  </si>
  <si>
    <t xml:space="preserve">Natjecanja visokog ranga ( EK, SK)- Reunion, Kanada, Island, Litva, Slovenija ( Maribor), Hrvatska, Mađarska, US Open, Azerbajdžan </t>
  </si>
  <si>
    <t xml:space="preserve">SVJETSKO PRVENSTVO seniori </t>
  </si>
  <si>
    <t>SP pripreme</t>
  </si>
  <si>
    <t>SP</t>
  </si>
  <si>
    <t xml:space="preserve">EP </t>
  </si>
  <si>
    <t>EP Pripreme</t>
  </si>
  <si>
    <t>EP</t>
  </si>
  <si>
    <t xml:space="preserve">EP ekipno </t>
  </si>
  <si>
    <t>EP ekipno _ pripreme</t>
  </si>
  <si>
    <t>Natjecanja visokog ranga ( EK - Mađarska, Slovenija ( Mirna), Bugarska, Slovačka, Njemačka ( German Junior), Hrvatska ( Dubrovnik), Litva)</t>
  </si>
  <si>
    <t xml:space="preserve">EUROPSKO PRVENSTO U19 </t>
  </si>
  <si>
    <t>EUROPSKO PRVENSTO U19_ PRIPREME</t>
  </si>
  <si>
    <t>Natjecanja visokog ranga ( EK - Hrvatska ( Zagreb), Češka, Slovačka, Hrvatska ( Opatija), Slovenija ( Medvode), Slovenija ( Mirna))</t>
  </si>
  <si>
    <t>EUROPSKO PRVENSTVO U15</t>
  </si>
  <si>
    <t>EUROPSKO PRVENSTVO U15 _ PRIPREME</t>
  </si>
  <si>
    <t>NAKNADE ZA ADMINISTRATIVNE POSLOVE - 1 OSOBA (Ugovor o djelu)</t>
  </si>
  <si>
    <t>NAKNADE ZA ADMINISTRATIVNE POSLOVE - 1 OSOBA ( Plaća + paušal)</t>
  </si>
  <si>
    <t>OLIMPIJSKI PROGRAM_Aria Dinata</t>
  </si>
  <si>
    <t>KVALITETAN TRENER _ Igor Čimbur</t>
  </si>
  <si>
    <t>Naknada / plaća kvalitetan trener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</si>
  <si>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</si>
  <si>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</si>
  <si>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</si>
  <si>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</si>
  <si>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</si>
  <si>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>Honorar ravnatelja natjecanja,   Troškovi sjednica UO i skupštine,  Sudačka služba,                                      Web hosting,                                               Vođenje društveih mreža i web stranice Saveza,                                        Režijski troškovi,                                       Tečajevi za suce i voditelje  natjecanja,                                                     Reprezentacija,                                        N2N u15,                                                     Dug iz 2023,                                                FINA,                                                                    ZABA,                                                                                                                                          Nacionalni centar - dvorana i treneri ( 1-8/2025),                                              Medalje,                                                 Konferencija HOO,                        Ostali nepredvidivi troškovi</t>
  </si>
  <si>
    <t>ČLANARINE KLUBOVA (na bazi 30 aktivna kluba iz 2025)</t>
  </si>
  <si>
    <t>BWF Memberships Grant ( bazirano na 2025)</t>
  </si>
  <si>
    <t>BWF_donacija</t>
  </si>
  <si>
    <t>BEC_donacija</t>
  </si>
  <si>
    <t>Asia Federation_donacija</t>
  </si>
  <si>
    <t>COMEBA_donacija</t>
  </si>
  <si>
    <t xml:space="preserve">PLANIRANO U 2026: </t>
  </si>
  <si>
    <t>Pokrivanje dvorane NC i dr. (9-12/2026), edukacija trenera</t>
  </si>
  <si>
    <t>Shuttle Time na temelju 1-12/2025</t>
  </si>
  <si>
    <t>5.</t>
  </si>
  <si>
    <t>Malta</t>
  </si>
  <si>
    <t>BWF Travel Grant BWF AGM</t>
  </si>
  <si>
    <t>Rezerva HBS-a</t>
  </si>
  <si>
    <t>6,006.00 € Majice, trenirke, loptice, skolški setovi, reketi, 2,574.00 € za Patamin dolazak 2026.</t>
  </si>
  <si>
    <t>3000€ PR Saveza i putovanje uprave; 1000 € N2N U15; 1000€ vraćanje duga PG iz 2023.</t>
  </si>
  <si>
    <t>200 € vraćanje duga PG iz 2023., 300 €Rezerva HBS-a</t>
  </si>
  <si>
    <t xml:space="preserve">2,574.00€  Air badmiton i COMEBA turniri; </t>
  </si>
  <si>
    <t>6.</t>
  </si>
  <si>
    <t>Donacija</t>
  </si>
  <si>
    <t>Plan prihoda i rashoda</t>
  </si>
  <si>
    <t>Račun</t>
  </si>
  <si>
    <t>Naziv</t>
  </si>
  <si>
    <t>Svota</t>
  </si>
  <si>
    <t>Prihodi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</si>
  <si>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</si>
  <si>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</si>
  <si>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</si>
  <si>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</si>
  <si>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</si>
  <si>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</si>
  <si>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neprofitnih organizacija</t>
  </si>
  <si>
    <t>Ukupno prihodi</t>
  </si>
  <si>
    <t>Korišteni preneseni višak prihoda</t>
  </si>
  <si>
    <t>Ukupno za pokriće</t>
  </si>
  <si>
    <t>Rashodi</t>
  </si>
  <si>
    <t>Rashodi za radnike</t>
  </si>
  <si>
    <t>Materijalni rashodi</t>
  </si>
  <si>
    <t>Rashodi amortizacije</t>
  </si>
  <si>
    <t>Financijski rashodi</t>
  </si>
  <si>
    <t>Donacije</t>
  </si>
  <si>
    <t>Ukupno rashodi</t>
  </si>
  <si>
    <t>Preneseni manjak prihoda za pokriće</t>
  </si>
  <si>
    <t>Planirani višak prihoda na dan 31.12.2025.</t>
  </si>
  <si>
    <t>Preneseni višak prihoda za korištenje u 2026.</t>
  </si>
  <si>
    <t>Preneseni manjak prihoda za pokriće u 2026.</t>
  </si>
  <si>
    <t>Obrazloženje financijskog plana sastoji se od:</t>
  </si>
  <si>
    <t>1.obrazloženja skupina prihoda i rashoda</t>
  </si>
  <si>
    <t>2. obrazloženja programa, aktivnosti i projekata koji se planiraju provoditi u godini</t>
  </si>
  <si>
    <t>Obrazloženje prihoda i rashoda</t>
  </si>
  <si>
    <t>Sukladno Statutu Hrvatskog badmintonskog saveza. Članak 26. Skupština Saveza na sjednici održanoj 19.12.2025. donijela je:</t>
  </si>
  <si>
    <t>Plan zaduživanja i otplata</t>
  </si>
  <si>
    <t>Valuta kredita</t>
  </si>
  <si>
    <t>Traženi iznos kredita</t>
  </si>
  <si>
    <t>Rok otplate (godine)</t>
  </si>
  <si>
    <t>Troškovi naknade za obradu kredita</t>
  </si>
  <si>
    <t>Kamatna stopa</t>
  </si>
  <si>
    <t>Mjesečni anuitet</t>
  </si>
  <si>
    <t>Kamata za razdoblje otplate kredita</t>
  </si>
  <si>
    <t>Ukupna svota kredita za plaćanje</t>
  </si>
  <si>
    <r>
      <t>Hrvatski badmintonski savez planira prihode od donacija u iznosu od ___22.456,00_______________</t>
    </r>
    <r>
      <rPr>
        <b/>
        <sz val="11"/>
        <rFont val="Aptos Narrow"/>
        <family val="2"/>
        <scheme val="minor"/>
      </rPr>
      <t xml:space="preserve"> €</t>
    </r>
  </si>
  <si>
    <r>
      <t>Hrvatski badmintonski savez planira prihode od članarina i članskih doprinosa u iznosu od ____15.155,20__________</t>
    </r>
    <r>
      <rPr>
        <b/>
        <sz val="11"/>
        <rFont val="Aptos Narrow"/>
        <family val="2"/>
        <scheme val="minor"/>
      </rPr>
      <t>€</t>
    </r>
  </si>
  <si>
    <r>
      <t>Prihodi od povezanih neprofitnih organizacija (HOO) planiraju se u iznosu od _____130.007,00________________</t>
    </r>
    <r>
      <rPr>
        <b/>
        <sz val="11"/>
        <rFont val="Aptos Narrow"/>
        <family val="2"/>
        <scheme val="minor"/>
      </rPr>
      <t>€.</t>
    </r>
  </si>
  <si>
    <r>
      <t>Hrvatski badmintonski savez u 2026.godini će na ukupne troškove plaća radnika izdvojiti ___33.139,00_________________</t>
    </r>
    <r>
      <rPr>
        <b/>
        <sz val="11"/>
        <rFont val="Aptos Narrow"/>
        <family val="2"/>
        <scheme val="minor"/>
      </rPr>
      <t>€</t>
    </r>
  </si>
  <si>
    <r>
      <t xml:space="preserve">Ukupna amortizacija očekuje se u iznosu od </t>
    </r>
    <r>
      <rPr>
        <b/>
        <sz val="11"/>
        <rFont val="Aptos Narrow"/>
        <family val="2"/>
        <scheme val="minor"/>
      </rPr>
      <t xml:space="preserve"> ____400,00______________€</t>
    </r>
  </si>
  <si>
    <r>
      <t>Procjenjuje se da će na ostale materijalne rashode otići  ______96868,00____________</t>
    </r>
    <r>
      <rPr>
        <b/>
        <sz val="11"/>
        <rFont val="Aptos Narrow"/>
        <family val="2"/>
        <scheme val="minor"/>
      </rPr>
      <t>€.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</si>
</sst>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#,##0.00\ [$€-1];[Red]\-#,##0.00\ [$€-1]"/>
    <numFmt numFmtId="167" formatCode="_-* #,##0.00\ [$€-41A]_-;\-* #,##0.00\ [$€-41A]_-;_-* &quot;-&quot;??\ [$€-41A]_-;_-@_-"/>
    <numFmt numFmtId="168" formatCode="#,##0.00\ [$€-41A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5" fontId="0" fillId="0" borderId="4" xfId="1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165" fontId="4" fillId="2" borderId="7" xfId="0" applyNumberFormat="1" applyFont="1" applyFill="1" applyBorder="1" applyAlignment="1">
      <alignment vertical="center" wrapText="1"/>
    </xf>
    <xf numFmtId="165" fontId="4" fillId="2" borderId="8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65" fontId="0" fillId="4" borderId="4" xfId="0" applyNumberFormat="1" applyFill="1" applyBorder="1" applyAlignment="1">
      <alignment vertical="center" wrapText="1"/>
    </xf>
    <xf numFmtId="165" fontId="2" fillId="4" borderId="0" xfId="0" applyNumberFormat="1" applyFont="1" applyFill="1" applyAlignment="1">
      <alignment horizontal="center" vertical="center" wrapText="1"/>
    </xf>
    <xf numFmtId="165" fontId="0" fillId="5" borderId="4" xfId="1" applyNumberFormat="1" applyFont="1" applyFill="1" applyBorder="1" applyAlignment="1">
      <alignment horizontal="right" vertical="center" wrapText="1"/>
    </xf>
    <xf numFmtId="165" fontId="0" fillId="5" borderId="4" xfId="0" applyNumberForma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 wrapText="1"/>
    </xf>
    <xf numFmtId="165" fontId="0" fillId="5" borderId="4" xfId="0" applyNumberForma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5" borderId="9" xfId="0" applyNumberFormat="1" applyFont="1" applyFill="1" applyBorder="1" applyAlignment="1">
      <alignment vertical="center" wrapText="1"/>
    </xf>
    <xf numFmtId="165" fontId="4" fillId="5" borderId="10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165" fontId="2" fillId="6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6" fontId="0" fillId="0" borderId="3" xfId="0" applyNumberForma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7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0" fontId="8" fillId="0" borderId="0" xfId="0" applyFont="1"/>
    <xf numFmtId="167" fontId="8" fillId="0" borderId="0" xfId="0" applyNumberFormat="1" applyFont="1"/>
    <xf numFmtId="0" fontId="6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168" fontId="8" fillId="0" borderId="4" xfId="0" applyNumberFormat="1" applyFont="1" applyBorder="1"/>
    <xf numFmtId="168" fontId="9" fillId="0" borderId="4" xfId="0" applyNumberFormat="1" applyFont="1" applyBorder="1"/>
    <xf numFmtId="168" fontId="0" fillId="0" borderId="0" xfId="0" applyNumberFormat="1"/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0" fillId="5" borderId="11" xfId="0" applyNumberFormat="1" applyFill="1" applyBorder="1" applyAlignment="1">
      <alignment horizontal="center" vertical="center" wrapText="1"/>
    </xf>
    <xf numFmtId="165" fontId="0" fillId="5" borderId="12" xfId="0" applyNumberFormat="1" applyFill="1" applyBorder="1" applyAlignment="1">
      <alignment horizontal="center" vertical="center" wrapText="1"/>
    </xf>
    <xf numFmtId="165" fontId="0" fillId="5" borderId="13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B4FD-4624-4409-AEC4-3B0FA6D6CCA3}">
  <dimension ref="B1:D33"/>
  <sheetViews>
    <sheetView tabSelected="1" zoomScale="140" zoomScaleNormal="140" workbookViewId="0">
      <selection activeCell="D12" sqref="D12"/>
    </sheetView>
  </sheetViews>
  <sheetFormatPr defaultRowHeight="14.4" x14ac:dyDescent="0.3"/>
  <cols>
    <col min="2" max="2" width="14.88671875" customWidth="1"/>
    <col min="3" max="3" width="43.6640625" customWidth="1"/>
    <col min="4" max="4" width="25.44140625" customWidth="1"/>
  </cols>
  <sheetData>
    <row r="1" spans="2:4" x14ac:dyDescent="0.3">
      <c r="D1" s="39"/>
    </row>
    <row r="2" spans="2:4" ht="23.4" x14ac:dyDescent="0.3">
      <c r="C2" s="40" t="s">
        <v>125</v>
      </c>
      <c r="D2" s="39"/>
    </row>
    <row r="3" spans="2:4" x14ac:dyDescent="0.3">
      <c r="D3" s="39"/>
    </row>
    <row r="4" spans="2:4" ht="15.6" x14ac:dyDescent="0.3">
      <c r="B4" s="41" t="s">
        <v>126</v>
      </c>
      <c r="C4" s="41" t="s">
        <v>127</v>
      </c>
      <c r="D4" s="42" t="s">
        <v>128</v>
      </c>
    </row>
    <row r="5" spans="2:4" ht="15.6" x14ac:dyDescent="0.3">
      <c r="B5" s="56" t="s">
        <v>129</v>
      </c>
      <c r="C5" s="56"/>
      <c r="D5" s="56"/>
    </row>
    <row r="6" spans="2:4" ht="15.6" x14ac:dyDescent="0.3">
      <c r="B6" s="43">
        <v>31</v>
      </c>
      <c r="C6" s="43" t="s">
        <v>130</v>
      </c>
      <c r="D6" s="52">
        <v>0</v>
      </c>
    </row>
    <row r="7" spans="2:4" ht="15.6" x14ac:dyDescent="0.3">
      <c r="B7" s="43">
        <v>32</v>
      </c>
      <c r="C7" s="43" t="s">
        <v>131</v>
      </c>
      <c r="D7" s="52">
        <v>18332.46</v>
      </c>
    </row>
    <row r="8" spans="2:4" ht="15.6" x14ac:dyDescent="0.3">
      <c r="B8" s="43">
        <v>33</v>
      </c>
      <c r="C8" s="43" t="s">
        <v>132</v>
      </c>
      <c r="D8" s="52">
        <v>0</v>
      </c>
    </row>
    <row r="9" spans="2:4" ht="15.6" x14ac:dyDescent="0.3">
      <c r="B9" s="43">
        <v>34</v>
      </c>
      <c r="C9" s="43" t="s">
        <v>133</v>
      </c>
      <c r="D9" s="52">
        <v>0</v>
      </c>
    </row>
    <row r="10" spans="2:4" ht="15.6" x14ac:dyDescent="0.3">
      <c r="B10" s="43">
        <v>35</v>
      </c>
      <c r="C10" s="43" t="s">
        <v>134</v>
      </c>
      <c r="D10" s="52">
        <v>45182.3</v>
      </c>
    </row>
    <row r="11" spans="2:4" ht="15.6" x14ac:dyDescent="0.3">
      <c r="B11" s="43">
        <v>36</v>
      </c>
      <c r="C11" s="43" t="s">
        <v>135</v>
      </c>
      <c r="D11" s="54">
        <v>3299.51</v>
      </c>
    </row>
    <row r="12" spans="2:4" ht="15.6" x14ac:dyDescent="0.3">
      <c r="B12" s="43">
        <v>37</v>
      </c>
      <c r="C12" s="43" t="s">
        <v>136</v>
      </c>
      <c r="D12" s="53">
        <v>163049.32</v>
      </c>
    </row>
    <row r="13" spans="2:4" ht="15.6" x14ac:dyDescent="0.3">
      <c r="B13" s="57" t="s">
        <v>137</v>
      </c>
      <c r="C13" s="57"/>
      <c r="D13" s="52">
        <f>SUM(D6:D12)</f>
        <v>229863.59000000003</v>
      </c>
    </row>
    <row r="14" spans="2:4" ht="15.6" x14ac:dyDescent="0.3">
      <c r="B14" s="55" t="s">
        <v>138</v>
      </c>
      <c r="C14" s="55"/>
      <c r="D14" s="52"/>
    </row>
    <row r="15" spans="2:4" ht="15.6" x14ac:dyDescent="0.3">
      <c r="B15" s="55" t="s">
        <v>139</v>
      </c>
      <c r="C15" s="55"/>
      <c r="D15" s="52">
        <v>8400.83</v>
      </c>
    </row>
    <row r="16" spans="2:4" ht="15.6" x14ac:dyDescent="0.3">
      <c r="B16" s="44"/>
      <c r="C16" s="44"/>
      <c r="D16" s="45"/>
    </row>
    <row r="17" spans="2:4" ht="15.6" x14ac:dyDescent="0.3">
      <c r="B17" s="56" t="s">
        <v>140</v>
      </c>
      <c r="C17" s="56"/>
      <c r="D17" s="56"/>
    </row>
    <row r="18" spans="2:4" ht="15.6" x14ac:dyDescent="0.3">
      <c r="B18" s="43">
        <v>41</v>
      </c>
      <c r="C18" s="43" t="s">
        <v>141</v>
      </c>
      <c r="D18" s="52">
        <v>31592.69</v>
      </c>
    </row>
    <row r="19" spans="2:4" ht="15.6" x14ac:dyDescent="0.3">
      <c r="B19" s="43">
        <v>42</v>
      </c>
      <c r="C19" s="43" t="s">
        <v>142</v>
      </c>
      <c r="D19" s="52">
        <v>146078.35999999999</v>
      </c>
    </row>
    <row r="20" spans="2:4" ht="15.6" x14ac:dyDescent="0.3">
      <c r="B20" s="43">
        <v>43</v>
      </c>
      <c r="C20" s="43" t="s">
        <v>143</v>
      </c>
      <c r="D20" s="52">
        <v>500</v>
      </c>
    </row>
    <row r="21" spans="2:4" ht="15.6" x14ac:dyDescent="0.3">
      <c r="B21" s="43">
        <v>44</v>
      </c>
      <c r="C21" s="43" t="s">
        <v>144</v>
      </c>
      <c r="D21" s="52">
        <v>747.09</v>
      </c>
    </row>
    <row r="22" spans="2:4" ht="15.6" x14ac:dyDescent="0.3">
      <c r="B22" s="43">
        <v>45</v>
      </c>
      <c r="C22" s="43" t="s">
        <v>145</v>
      </c>
      <c r="D22" s="52">
        <v>1776.53</v>
      </c>
    </row>
    <row r="23" spans="2:4" ht="15.6" x14ac:dyDescent="0.3">
      <c r="B23" s="55" t="s">
        <v>146</v>
      </c>
      <c r="C23" s="55"/>
      <c r="D23" s="52">
        <f>SUM(D18:D22)</f>
        <v>180694.66999999998</v>
      </c>
    </row>
    <row r="24" spans="2:4" ht="15.6" x14ac:dyDescent="0.3">
      <c r="B24" s="55" t="s">
        <v>147</v>
      </c>
      <c r="C24" s="55"/>
      <c r="D24" s="52"/>
    </row>
    <row r="25" spans="2:4" ht="15.6" x14ac:dyDescent="0.3">
      <c r="B25" s="55" t="s">
        <v>139</v>
      </c>
      <c r="C25" s="55"/>
      <c r="D25" s="52"/>
    </row>
    <row r="26" spans="2:4" ht="15.6" x14ac:dyDescent="0.3">
      <c r="B26" s="55" t="s">
        <v>148</v>
      </c>
      <c r="C26" s="55"/>
      <c r="D26" s="52">
        <f>D13-D23</f>
        <v>49168.920000000042</v>
      </c>
    </row>
    <row r="27" spans="2:4" ht="15.6" x14ac:dyDescent="0.3">
      <c r="B27" s="43"/>
      <c r="C27" s="43"/>
      <c r="D27" s="52"/>
    </row>
    <row r="28" spans="2:4" ht="15.6" x14ac:dyDescent="0.3">
      <c r="B28" s="55" t="s">
        <v>149</v>
      </c>
      <c r="C28" s="55"/>
      <c r="D28" s="52">
        <f>D15+D26</f>
        <v>57569.750000000044</v>
      </c>
    </row>
    <row r="29" spans="2:4" ht="15.6" x14ac:dyDescent="0.3">
      <c r="B29" s="55" t="s">
        <v>150</v>
      </c>
      <c r="C29" s="55"/>
      <c r="D29" s="52"/>
    </row>
    <row r="30" spans="2:4" x14ac:dyDescent="0.3">
      <c r="D30" s="39"/>
    </row>
    <row r="31" spans="2:4" x14ac:dyDescent="0.3">
      <c r="D31" s="39"/>
    </row>
    <row r="32" spans="2:4" x14ac:dyDescent="0.3">
      <c r="D32" s="39"/>
    </row>
    <row r="33" spans="4:4" x14ac:dyDescent="0.3">
      <c r="D33" s="39"/>
    </row>
  </sheetData>
  <mergeCells count="11">
    <mergeCell ref="B23:C23"/>
    <mergeCell ref="B5:D5"/>
    <mergeCell ref="B13:C13"/>
    <mergeCell ref="B14:C14"/>
    <mergeCell ref="B15:C15"/>
    <mergeCell ref="B17:D17"/>
    <mergeCell ref="B24:C24"/>
    <mergeCell ref="B25:C25"/>
    <mergeCell ref="B26:C26"/>
    <mergeCell ref="B28:C28"/>
    <mergeCell ref="B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5897-CF9D-4186-8F10-16E073988A6E}">
  <dimension ref="A1:G70"/>
  <sheetViews>
    <sheetView topLeftCell="A61" zoomScaleNormal="100" workbookViewId="0">
      <selection activeCell="D30" sqref="D30"/>
    </sheetView>
  </sheetViews>
  <sheetFormatPr defaultColWidth="9.109375" defaultRowHeight="14.4" x14ac:dyDescent="0.3"/>
  <cols>
    <col min="1" max="1" width="9.5546875" style="8" customWidth="1"/>
    <col min="2" max="2" width="31.33203125" style="8" customWidth="1"/>
    <col min="3" max="3" width="20.33203125" style="13" customWidth="1"/>
    <col min="4" max="6" width="21.44140625" style="13" customWidth="1"/>
    <col min="7" max="7" width="27.109375" style="8" customWidth="1"/>
    <col min="8" max="16384" width="9.109375" style="8"/>
  </cols>
  <sheetData>
    <row r="1" spans="1:7" s="1" customFormat="1" ht="30.75" customHeight="1" x14ac:dyDescent="0.3">
      <c r="B1" s="2" t="s">
        <v>0</v>
      </c>
      <c r="C1" s="3" t="s">
        <v>1</v>
      </c>
      <c r="D1" s="3" t="s">
        <v>2</v>
      </c>
      <c r="E1" s="19" t="s">
        <v>3</v>
      </c>
      <c r="F1" s="19" t="s">
        <v>4</v>
      </c>
      <c r="G1" s="2" t="s">
        <v>5</v>
      </c>
    </row>
    <row r="2" spans="1:7" s="4" customFormat="1" x14ac:dyDescent="0.3">
      <c r="A2" s="32" t="s">
        <v>6</v>
      </c>
      <c r="B2" s="58" t="s">
        <v>7</v>
      </c>
      <c r="C2" s="59"/>
      <c r="D2" s="59"/>
      <c r="E2" s="59"/>
      <c r="F2" s="59"/>
      <c r="G2" s="60"/>
    </row>
    <row r="3" spans="1:7" x14ac:dyDescent="0.3">
      <c r="A3" s="5" t="s">
        <v>8</v>
      </c>
      <c r="B3" s="6" t="s">
        <v>77</v>
      </c>
      <c r="C3" s="7">
        <v>2925</v>
      </c>
      <c r="D3" s="7">
        <v>2925</v>
      </c>
      <c r="E3" s="18"/>
      <c r="F3" s="18"/>
      <c r="G3" s="6" t="s">
        <v>84</v>
      </c>
    </row>
    <row r="4" spans="1:7" ht="28.8" x14ac:dyDescent="0.3">
      <c r="A4" s="5" t="s">
        <v>65</v>
      </c>
      <c r="B4" s="6" t="s">
        <v>76</v>
      </c>
      <c r="C4" s="7">
        <v>3635</v>
      </c>
      <c r="D4" s="7">
        <v>3635</v>
      </c>
      <c r="E4" s="18"/>
      <c r="F4" s="18"/>
      <c r="G4" s="6" t="s">
        <v>85</v>
      </c>
    </row>
    <row r="5" spans="1:7" ht="28.8" x14ac:dyDescent="0.3">
      <c r="A5" s="5" t="s">
        <v>10</v>
      </c>
      <c r="B5" s="6" t="s">
        <v>78</v>
      </c>
      <c r="C5" s="7">
        <v>5000</v>
      </c>
      <c r="D5" s="7">
        <v>5000</v>
      </c>
      <c r="E5" s="18"/>
      <c r="F5" s="18"/>
      <c r="G5" s="6" t="s">
        <v>87</v>
      </c>
    </row>
    <row r="6" spans="1:7" ht="28.8" x14ac:dyDescent="0.3">
      <c r="A6" s="5" t="s">
        <v>11</v>
      </c>
      <c r="B6" s="6" t="s">
        <v>79</v>
      </c>
      <c r="C6" s="7">
        <v>1500</v>
      </c>
      <c r="D6" s="7">
        <v>1500</v>
      </c>
      <c r="E6" s="18"/>
      <c r="F6" s="18"/>
      <c r="G6" s="6" t="s">
        <v>88</v>
      </c>
    </row>
    <row r="7" spans="1:7" ht="72" x14ac:dyDescent="0.3">
      <c r="A7" s="5" t="s">
        <v>13</v>
      </c>
      <c r="B7" s="6" t="s">
        <v>37</v>
      </c>
      <c r="C7" s="7">
        <v>24888</v>
      </c>
      <c r="D7" s="7">
        <v>24888</v>
      </c>
      <c r="E7" s="18"/>
      <c r="F7" s="18"/>
      <c r="G7" s="6" t="s">
        <v>80</v>
      </c>
    </row>
    <row r="8" spans="1:7" x14ac:dyDescent="0.3">
      <c r="A8" s="5" t="s">
        <v>14</v>
      </c>
      <c r="B8" s="6" t="s">
        <v>81</v>
      </c>
      <c r="C8" s="7">
        <v>5000</v>
      </c>
      <c r="D8" s="7">
        <v>5000</v>
      </c>
      <c r="E8" s="18"/>
      <c r="F8" s="18"/>
      <c r="G8" s="6" t="s">
        <v>83</v>
      </c>
    </row>
    <row r="9" spans="1:7" ht="28.8" x14ac:dyDescent="0.3">
      <c r="A9" s="5" t="s">
        <v>17</v>
      </c>
      <c r="B9" s="6" t="s">
        <v>71</v>
      </c>
      <c r="C9" s="7">
        <v>1050</v>
      </c>
      <c r="D9" s="7">
        <v>1050</v>
      </c>
      <c r="E9" s="18"/>
      <c r="F9" s="18"/>
      <c r="G9" s="6" t="s">
        <v>82</v>
      </c>
    </row>
    <row r="10" spans="1:7" ht="72" x14ac:dyDescent="0.3">
      <c r="A10" s="5" t="s">
        <v>18</v>
      </c>
      <c r="B10" s="6" t="s">
        <v>38</v>
      </c>
      <c r="C10" s="7">
        <v>9500</v>
      </c>
      <c r="D10" s="7">
        <v>9500</v>
      </c>
      <c r="E10" s="18"/>
      <c r="F10" s="18"/>
      <c r="G10" s="6" t="s">
        <v>89</v>
      </c>
    </row>
    <row r="11" spans="1:7" x14ac:dyDescent="0.3">
      <c r="A11" s="5" t="s">
        <v>19</v>
      </c>
      <c r="B11" s="6" t="s">
        <v>90</v>
      </c>
      <c r="C11" s="7">
        <v>3255</v>
      </c>
      <c r="D11" s="7">
        <v>3255</v>
      </c>
      <c r="E11" s="18"/>
      <c r="F11" s="18"/>
      <c r="G11" s="6" t="s">
        <v>86</v>
      </c>
    </row>
    <row r="12" spans="1:7" ht="28.8" x14ac:dyDescent="0.3">
      <c r="A12" s="5" t="s">
        <v>21</v>
      </c>
      <c r="B12" s="6" t="s">
        <v>91</v>
      </c>
      <c r="C12" s="7">
        <v>2057</v>
      </c>
      <c r="D12" s="7">
        <v>2057</v>
      </c>
      <c r="E12" s="18"/>
      <c r="F12" s="18"/>
      <c r="G12" s="6" t="s">
        <v>85</v>
      </c>
    </row>
    <row r="13" spans="1:7" ht="28.8" x14ac:dyDescent="0.3">
      <c r="A13" s="5" t="s">
        <v>42</v>
      </c>
      <c r="B13" s="6" t="s">
        <v>75</v>
      </c>
      <c r="C13" s="7">
        <v>1324</v>
      </c>
      <c r="D13" s="7">
        <v>1324</v>
      </c>
      <c r="E13" s="18"/>
      <c r="F13" s="18"/>
      <c r="G13" s="6" t="s">
        <v>64</v>
      </c>
    </row>
    <row r="14" spans="1:7" ht="72" x14ac:dyDescent="0.3">
      <c r="A14" s="5" t="s">
        <v>43</v>
      </c>
      <c r="B14" s="6" t="s">
        <v>39</v>
      </c>
      <c r="C14" s="7">
        <v>9000</v>
      </c>
      <c r="D14" s="7">
        <v>9000</v>
      </c>
      <c r="E14" s="18"/>
      <c r="F14" s="18"/>
      <c r="G14" s="6" t="s">
        <v>92</v>
      </c>
    </row>
    <row r="15" spans="1:7" x14ac:dyDescent="0.3">
      <c r="A15" s="5" t="s">
        <v>44</v>
      </c>
      <c r="B15" s="6" t="s">
        <v>93</v>
      </c>
      <c r="C15" s="7">
        <v>2375</v>
      </c>
      <c r="D15" s="7">
        <v>2375</v>
      </c>
      <c r="E15" s="18"/>
      <c r="F15" s="18"/>
      <c r="G15" s="6" t="s">
        <v>86</v>
      </c>
    </row>
    <row r="16" spans="1:7" ht="28.8" x14ac:dyDescent="0.3">
      <c r="A16" s="5" t="s">
        <v>45</v>
      </c>
      <c r="B16" s="6" t="s">
        <v>94</v>
      </c>
      <c r="C16" s="7">
        <v>1000</v>
      </c>
      <c r="D16" s="7">
        <v>1000</v>
      </c>
      <c r="E16" s="18"/>
      <c r="F16" s="18"/>
      <c r="G16" s="6" t="s">
        <v>85</v>
      </c>
    </row>
    <row r="17" spans="1:7" ht="28.8" x14ac:dyDescent="0.3">
      <c r="A17" s="5" t="s">
        <v>63</v>
      </c>
      <c r="B17" s="6" t="s">
        <v>12</v>
      </c>
      <c r="C17" s="7">
        <v>1220</v>
      </c>
      <c r="D17" s="7">
        <v>1220</v>
      </c>
      <c r="E17" s="18"/>
      <c r="F17" s="18"/>
      <c r="G17" s="6" t="s">
        <v>53</v>
      </c>
    </row>
    <row r="18" spans="1:7" x14ac:dyDescent="0.3">
      <c r="A18" s="5" t="s">
        <v>66</v>
      </c>
      <c r="B18" s="6" t="s">
        <v>15</v>
      </c>
      <c r="C18" s="7">
        <v>4000</v>
      </c>
      <c r="D18" s="7">
        <v>4000</v>
      </c>
      <c r="E18" s="18"/>
      <c r="F18" s="18"/>
      <c r="G18" s="6" t="s">
        <v>16</v>
      </c>
    </row>
    <row r="19" spans="1:7" ht="28.8" x14ac:dyDescent="0.3">
      <c r="A19" s="5" t="s">
        <v>67</v>
      </c>
      <c r="B19" s="6" t="s">
        <v>40</v>
      </c>
      <c r="C19" s="7">
        <v>2470</v>
      </c>
      <c r="D19" s="7">
        <v>2470</v>
      </c>
      <c r="E19" s="18"/>
      <c r="F19" s="18"/>
      <c r="G19" s="6" t="s">
        <v>54</v>
      </c>
    </row>
    <row r="20" spans="1:7" x14ac:dyDescent="0.3">
      <c r="A20" s="5" t="s">
        <v>68</v>
      </c>
      <c r="B20" s="6" t="s">
        <v>73</v>
      </c>
      <c r="C20" s="7">
        <v>2000</v>
      </c>
      <c r="D20" s="7">
        <v>2000</v>
      </c>
      <c r="E20" s="18"/>
      <c r="F20" s="18"/>
      <c r="G20" s="6" t="s">
        <v>74</v>
      </c>
    </row>
    <row r="21" spans="1:7" ht="28.8" x14ac:dyDescent="0.3">
      <c r="A21" s="5" t="s">
        <v>100</v>
      </c>
      <c r="B21" s="6" t="s">
        <v>41</v>
      </c>
      <c r="C21" s="7">
        <v>670</v>
      </c>
      <c r="D21" s="7">
        <v>670</v>
      </c>
      <c r="E21" s="18"/>
      <c r="F21" s="18"/>
      <c r="G21" s="6" t="s">
        <v>55</v>
      </c>
    </row>
    <row r="22" spans="1:7" ht="43.2" x14ac:dyDescent="0.3">
      <c r="A22" s="5" t="s">
        <v>101</v>
      </c>
      <c r="B22" s="6" t="s">
        <v>20</v>
      </c>
      <c r="C22" s="7">
        <v>4999</v>
      </c>
      <c r="D22" s="7">
        <v>4999</v>
      </c>
      <c r="E22" s="18"/>
      <c r="F22" s="18"/>
      <c r="G22" s="6" t="s">
        <v>56</v>
      </c>
    </row>
    <row r="23" spans="1:7" ht="28.8" x14ac:dyDescent="0.3">
      <c r="A23" s="5" t="s">
        <v>102</v>
      </c>
      <c r="B23" s="6" t="s">
        <v>95</v>
      </c>
      <c r="C23" s="7">
        <v>9000</v>
      </c>
      <c r="D23" s="7">
        <v>9000</v>
      </c>
      <c r="E23" s="18"/>
      <c r="F23" s="18"/>
      <c r="G23" s="6" t="s">
        <v>72</v>
      </c>
    </row>
    <row r="24" spans="1:7" ht="52.5" customHeight="1" x14ac:dyDescent="0.3">
      <c r="A24" s="5" t="s">
        <v>103</v>
      </c>
      <c r="B24" s="6" t="s">
        <v>96</v>
      </c>
      <c r="C24" s="7">
        <v>33139</v>
      </c>
      <c r="D24" s="7">
        <v>33139</v>
      </c>
      <c r="E24" s="18"/>
      <c r="F24" s="18"/>
      <c r="G24" s="6" t="s">
        <v>57</v>
      </c>
    </row>
    <row r="25" spans="1:7" ht="43.2" x14ac:dyDescent="0.3">
      <c r="A25" s="5" t="s">
        <v>104</v>
      </c>
      <c r="B25" s="6" t="s">
        <v>22</v>
      </c>
      <c r="C25" s="7">
        <v>0</v>
      </c>
      <c r="D25" s="7">
        <v>0</v>
      </c>
      <c r="E25" s="18"/>
      <c r="F25" s="18"/>
      <c r="G25" s="7" t="s">
        <v>23</v>
      </c>
    </row>
    <row r="26" spans="1:7" s="4" customFormat="1" x14ac:dyDescent="0.3">
      <c r="B26" s="9" t="s">
        <v>24</v>
      </c>
      <c r="C26" s="10">
        <f>SUM(C3:C25)</f>
        <v>130007</v>
      </c>
      <c r="D26" s="10">
        <f>SUM(D3:D25)</f>
        <v>130007</v>
      </c>
      <c r="E26" s="10">
        <f>SUM(E3:E25)</f>
        <v>0</v>
      </c>
      <c r="F26" s="10">
        <f>SUM(F3:F25)</f>
        <v>0</v>
      </c>
      <c r="G26" s="9"/>
    </row>
    <row r="28" spans="1:7" s="4" customFormat="1" x14ac:dyDescent="0.3">
      <c r="A28" s="32" t="s">
        <v>25</v>
      </c>
      <c r="B28" s="58" t="s">
        <v>26</v>
      </c>
      <c r="C28" s="59"/>
      <c r="D28" s="59"/>
      <c r="E28" s="59"/>
      <c r="F28" s="59"/>
      <c r="G28" s="60"/>
    </row>
    <row r="29" spans="1:7" s="4" customFormat="1" ht="100.8" x14ac:dyDescent="0.3">
      <c r="A29" s="5" t="s">
        <v>27</v>
      </c>
      <c r="B29" s="11" t="s">
        <v>60</v>
      </c>
      <c r="C29" s="12"/>
      <c r="D29" s="12"/>
      <c r="E29" s="20"/>
      <c r="F29" s="20"/>
      <c r="G29" s="11" t="s">
        <v>46</v>
      </c>
    </row>
    <row r="30" spans="1:7" s="4" customFormat="1" ht="100.8" x14ac:dyDescent="0.3">
      <c r="A30" s="5" t="s">
        <v>9</v>
      </c>
      <c r="B30" s="11" t="s">
        <v>97</v>
      </c>
      <c r="C30" s="12"/>
      <c r="D30" s="12"/>
      <c r="E30" s="20"/>
      <c r="F30" s="20"/>
      <c r="G30" s="11" t="s">
        <v>46</v>
      </c>
    </row>
    <row r="31" spans="1:7" s="4" customFormat="1" ht="28.8" x14ac:dyDescent="0.3">
      <c r="A31" s="5" t="s">
        <v>32</v>
      </c>
      <c r="B31" s="11" t="s">
        <v>98</v>
      </c>
      <c r="C31" s="12"/>
      <c r="D31" s="12"/>
      <c r="E31" s="20"/>
      <c r="F31" s="20"/>
      <c r="G31" s="11" t="s">
        <v>99</v>
      </c>
    </row>
    <row r="32" spans="1:7" ht="28.8" x14ac:dyDescent="0.3">
      <c r="A32" s="5" t="s">
        <v>30</v>
      </c>
      <c r="B32" s="6" t="s">
        <v>28</v>
      </c>
      <c r="C32" s="7"/>
      <c r="D32" s="7"/>
      <c r="E32" s="21"/>
      <c r="F32" s="21"/>
      <c r="G32" s="6" t="s">
        <v>29</v>
      </c>
    </row>
    <row r="33" spans="1:7" s="4" customFormat="1" x14ac:dyDescent="0.3">
      <c r="B33" s="9" t="s">
        <v>24</v>
      </c>
      <c r="C33" s="10">
        <f>C29+C32</f>
        <v>0</v>
      </c>
      <c r="D33" s="10">
        <f>D29+D32</f>
        <v>0</v>
      </c>
      <c r="E33" s="10">
        <f t="shared" ref="E33:F33" si="0">E29+E32</f>
        <v>0</v>
      </c>
      <c r="F33" s="10">
        <f t="shared" si="0"/>
        <v>0</v>
      </c>
      <c r="G33" s="9"/>
    </row>
    <row r="36" spans="1:7" s="4" customFormat="1" x14ac:dyDescent="0.3">
      <c r="A36" s="17" t="s">
        <v>47</v>
      </c>
      <c r="B36" s="58" t="s">
        <v>48</v>
      </c>
      <c r="C36" s="59"/>
      <c r="D36" s="59"/>
      <c r="E36" s="59"/>
      <c r="F36" s="59"/>
      <c r="G36" s="60"/>
    </row>
    <row r="37" spans="1:7" ht="74.25" customHeight="1" x14ac:dyDescent="0.3">
      <c r="A37" s="5" t="s">
        <v>8</v>
      </c>
      <c r="B37" s="6" t="s">
        <v>106</v>
      </c>
      <c r="C37" s="7">
        <v>6000</v>
      </c>
      <c r="D37" s="61">
        <f>SUM(C37+C38+C39)</f>
        <v>14375.2</v>
      </c>
      <c r="E37" s="24"/>
      <c r="F37" s="67"/>
      <c r="G37" s="64" t="s">
        <v>105</v>
      </c>
    </row>
    <row r="38" spans="1:7" ht="210.75" customHeight="1" x14ac:dyDescent="0.3">
      <c r="A38" s="5" t="s">
        <v>9</v>
      </c>
      <c r="B38" s="6" t="s">
        <v>70</v>
      </c>
      <c r="C38" s="7">
        <v>6755</v>
      </c>
      <c r="D38" s="62"/>
      <c r="E38" s="24"/>
      <c r="F38" s="68"/>
      <c r="G38" s="65"/>
    </row>
    <row r="39" spans="1:7" ht="76.2" customHeight="1" x14ac:dyDescent="0.3">
      <c r="A39" s="5" t="s">
        <v>10</v>
      </c>
      <c r="B39" s="6" t="s">
        <v>62</v>
      </c>
      <c r="C39" s="7">
        <v>1620.2</v>
      </c>
      <c r="D39" s="63"/>
      <c r="E39" s="21"/>
      <c r="F39" s="69"/>
      <c r="G39" s="66"/>
    </row>
    <row r="40" spans="1:7" ht="28.8" x14ac:dyDescent="0.3">
      <c r="A40" s="5" t="s">
        <v>11</v>
      </c>
      <c r="B40" s="6" t="s">
        <v>69</v>
      </c>
      <c r="C40" s="7">
        <v>780</v>
      </c>
      <c r="D40" s="7">
        <v>780</v>
      </c>
      <c r="E40" s="21"/>
      <c r="F40" s="21"/>
      <c r="G40" s="6" t="s">
        <v>33</v>
      </c>
    </row>
    <row r="41" spans="1:7" x14ac:dyDescent="0.3">
      <c r="A41" s="5" t="s">
        <v>13</v>
      </c>
      <c r="B41" s="6"/>
      <c r="C41" s="7"/>
      <c r="D41" s="7"/>
      <c r="E41" s="7"/>
      <c r="F41" s="7"/>
      <c r="G41" s="6"/>
    </row>
    <row r="42" spans="1:7" x14ac:dyDescent="0.3">
      <c r="A42" s="5" t="s">
        <v>14</v>
      </c>
      <c r="B42" s="6"/>
      <c r="C42" s="7"/>
      <c r="D42" s="7"/>
      <c r="E42" s="7"/>
      <c r="F42" s="7"/>
      <c r="G42" s="6"/>
    </row>
    <row r="43" spans="1:7" s="4" customFormat="1" x14ac:dyDescent="0.3">
      <c r="B43" s="9" t="s">
        <v>24</v>
      </c>
      <c r="C43" s="10">
        <f>SUM(C37:C42)</f>
        <v>15155.2</v>
      </c>
      <c r="D43" s="10">
        <f>SUM(D37:D42)</f>
        <v>15155.2</v>
      </c>
      <c r="E43" s="10">
        <f t="shared" ref="E43:F43" si="1">SUM(E37:E42)</f>
        <v>0</v>
      </c>
      <c r="F43" s="10">
        <f t="shared" si="1"/>
        <v>0</v>
      </c>
      <c r="G43" s="9"/>
    </row>
    <row r="44" spans="1:7" s="4" customFormat="1" x14ac:dyDescent="0.3">
      <c r="B44" s="30"/>
      <c r="C44" s="31"/>
      <c r="D44" s="31"/>
      <c r="E44" s="31"/>
      <c r="F44" s="31"/>
      <c r="G44" s="30"/>
    </row>
    <row r="45" spans="1:7" s="4" customFormat="1" x14ac:dyDescent="0.3">
      <c r="A45" s="17" t="s">
        <v>31</v>
      </c>
      <c r="B45" s="22" t="s">
        <v>49</v>
      </c>
      <c r="C45" s="23"/>
      <c r="D45" s="23"/>
      <c r="E45" s="23"/>
      <c r="F45" s="23"/>
      <c r="G45" s="22"/>
    </row>
    <row r="46" spans="1:7" ht="57.6" x14ac:dyDescent="0.3">
      <c r="A46" s="5" t="s">
        <v>27</v>
      </c>
      <c r="B46" s="6" t="s">
        <v>117</v>
      </c>
      <c r="C46" s="7">
        <v>1000</v>
      </c>
      <c r="D46" s="7">
        <v>1000</v>
      </c>
      <c r="E46" s="21"/>
      <c r="F46" s="21"/>
      <c r="G46" s="6" t="s">
        <v>61</v>
      </c>
    </row>
    <row r="47" spans="1:7" ht="28.8" x14ac:dyDescent="0.3">
      <c r="A47" s="5" t="s">
        <v>9</v>
      </c>
      <c r="B47" s="6" t="s">
        <v>107</v>
      </c>
      <c r="C47" s="7">
        <v>4929.55</v>
      </c>
      <c r="D47" s="7">
        <v>4929.55</v>
      </c>
      <c r="E47" s="21">
        <v>0</v>
      </c>
      <c r="F47" s="21">
        <v>0</v>
      </c>
      <c r="G47" s="6" t="s">
        <v>113</v>
      </c>
    </row>
    <row r="48" spans="1:7" x14ac:dyDescent="0.3">
      <c r="A48" s="5" t="s">
        <v>10</v>
      </c>
      <c r="B48" s="6"/>
      <c r="C48" s="7"/>
      <c r="D48" s="7"/>
      <c r="E48" s="21"/>
      <c r="F48" s="21"/>
      <c r="G48" s="6"/>
    </row>
    <row r="49" spans="1:7" ht="44.25" customHeight="1" x14ac:dyDescent="0.3">
      <c r="A49" s="5" t="s">
        <v>30</v>
      </c>
      <c r="B49" s="6"/>
      <c r="C49" s="7"/>
      <c r="D49" s="7"/>
      <c r="E49" s="21"/>
      <c r="F49" s="21"/>
      <c r="G49" s="6"/>
    </row>
    <row r="50" spans="1:7" s="4" customFormat="1" x14ac:dyDescent="0.3">
      <c r="B50" s="9" t="s">
        <v>24</v>
      </c>
      <c r="C50" s="10">
        <f>SUM(C46:C49)</f>
        <v>5929.55</v>
      </c>
      <c r="D50" s="10">
        <f>SUM(D46:D49)</f>
        <v>5929.55</v>
      </c>
      <c r="E50" s="10">
        <f t="shared" ref="E50:F50" si="2">SUM(E46:E49)</f>
        <v>0</v>
      </c>
      <c r="F50" s="10">
        <f t="shared" si="2"/>
        <v>0</v>
      </c>
      <c r="G50" s="9"/>
    </row>
    <row r="51" spans="1:7" s="4" customFormat="1" x14ac:dyDescent="0.3">
      <c r="B51" s="30"/>
      <c r="C51" s="31"/>
      <c r="D51" s="31"/>
      <c r="E51" s="31"/>
      <c r="F51" s="31"/>
      <c r="G51" s="30"/>
    </row>
    <row r="52" spans="1:7" s="4" customFormat="1" x14ac:dyDescent="0.3">
      <c r="A52" s="17" t="s">
        <v>50</v>
      </c>
      <c r="B52" s="22" t="s">
        <v>51</v>
      </c>
      <c r="C52" s="23"/>
      <c r="D52" s="23"/>
      <c r="E52" s="23"/>
      <c r="F52" s="23"/>
      <c r="G52" s="22"/>
    </row>
    <row r="53" spans="1:7" ht="28.8" x14ac:dyDescent="0.3">
      <c r="A53" s="5" t="s">
        <v>27</v>
      </c>
      <c r="B53" s="6" t="s">
        <v>114</v>
      </c>
      <c r="C53" s="7">
        <v>1105.4100000000001</v>
      </c>
      <c r="D53" s="7">
        <v>1105.4100000000001</v>
      </c>
      <c r="E53" s="21"/>
      <c r="F53" s="21"/>
      <c r="G53" s="6" t="s">
        <v>52</v>
      </c>
    </row>
    <row r="54" spans="1:7" x14ac:dyDescent="0.3">
      <c r="A54" s="5" t="s">
        <v>9</v>
      </c>
      <c r="B54" s="6"/>
      <c r="C54" s="7"/>
      <c r="D54" s="7"/>
      <c r="E54" s="21"/>
      <c r="F54" s="21"/>
      <c r="G54" s="6"/>
    </row>
    <row r="55" spans="1:7" s="4" customFormat="1" x14ac:dyDescent="0.3">
      <c r="B55" s="9" t="s">
        <v>24</v>
      </c>
      <c r="C55" s="10">
        <f>SUM(C51:C54)</f>
        <v>1105.4100000000001</v>
      </c>
      <c r="D55" s="10">
        <f>SUM(D51:D54)</f>
        <v>1105.4100000000001</v>
      </c>
      <c r="E55" s="10"/>
      <c r="F55" s="10"/>
      <c r="G55" s="9"/>
    </row>
    <row r="56" spans="1:7" s="4" customFormat="1" x14ac:dyDescent="0.3">
      <c r="B56" s="30"/>
      <c r="C56" s="31"/>
      <c r="D56" s="31"/>
      <c r="E56" s="31"/>
      <c r="F56" s="31"/>
      <c r="G56" s="30"/>
    </row>
    <row r="57" spans="1:7" s="4" customFormat="1" x14ac:dyDescent="0.3">
      <c r="A57" s="17" t="s">
        <v>58</v>
      </c>
      <c r="B57" s="22" t="s">
        <v>59</v>
      </c>
      <c r="C57" s="23"/>
      <c r="D57" s="23"/>
      <c r="E57" s="23"/>
      <c r="F57" s="23"/>
      <c r="G57" s="22"/>
    </row>
    <row r="58" spans="1:7" ht="57.6" x14ac:dyDescent="0.3">
      <c r="A58" s="5" t="s">
        <v>27</v>
      </c>
      <c r="B58" s="6" t="s">
        <v>108</v>
      </c>
      <c r="C58" s="7">
        <v>8580</v>
      </c>
      <c r="D58" s="7">
        <v>8580</v>
      </c>
      <c r="E58" s="21"/>
      <c r="F58" s="21"/>
      <c r="G58" s="6" t="s">
        <v>119</v>
      </c>
    </row>
    <row r="59" spans="1:7" x14ac:dyDescent="0.3">
      <c r="A59" s="5" t="s">
        <v>9</v>
      </c>
      <c r="B59" s="6" t="s">
        <v>109</v>
      </c>
      <c r="C59" s="7">
        <v>5000</v>
      </c>
      <c r="D59" s="7">
        <v>5000</v>
      </c>
      <c r="E59" s="21"/>
      <c r="F59" s="21"/>
      <c r="G59" s="6" t="s">
        <v>118</v>
      </c>
    </row>
    <row r="60" spans="1:7" ht="28.8" x14ac:dyDescent="0.3">
      <c r="A60" s="5" t="s">
        <v>32</v>
      </c>
      <c r="B60" s="6" t="s">
        <v>110</v>
      </c>
      <c r="C60" s="7">
        <v>2574</v>
      </c>
      <c r="D60" s="7">
        <v>2574</v>
      </c>
      <c r="E60" s="21"/>
      <c r="F60" s="21"/>
      <c r="G60" s="6" t="s">
        <v>122</v>
      </c>
    </row>
    <row r="61" spans="1:7" ht="43.2" x14ac:dyDescent="0.3">
      <c r="A61" s="5" t="s">
        <v>30</v>
      </c>
      <c r="B61" s="6" t="s">
        <v>111</v>
      </c>
      <c r="C61" s="7">
        <v>5000</v>
      </c>
      <c r="D61" s="7">
        <v>5000</v>
      </c>
      <c r="E61" s="21"/>
      <c r="F61" s="21"/>
      <c r="G61" s="6" t="s">
        <v>120</v>
      </c>
    </row>
    <row r="62" spans="1:7" ht="28.8" x14ac:dyDescent="0.3">
      <c r="A62" s="5" t="s">
        <v>115</v>
      </c>
      <c r="B62" s="6" t="s">
        <v>116</v>
      </c>
      <c r="C62" s="33">
        <v>500</v>
      </c>
      <c r="D62" s="7">
        <v>500</v>
      </c>
      <c r="E62" s="21"/>
      <c r="F62" s="21"/>
      <c r="G62" s="6" t="s">
        <v>121</v>
      </c>
    </row>
    <row r="63" spans="1:7" x14ac:dyDescent="0.3">
      <c r="A63" s="38" t="s">
        <v>123</v>
      </c>
      <c r="B63" s="34" t="s">
        <v>124</v>
      </c>
      <c r="C63" s="35">
        <v>1000</v>
      </c>
      <c r="D63" s="36">
        <v>1000</v>
      </c>
      <c r="E63" s="37"/>
      <c r="F63" s="37"/>
      <c r="G63" s="34" t="s">
        <v>118</v>
      </c>
    </row>
    <row r="64" spans="1:7" s="4" customFormat="1" x14ac:dyDescent="0.3">
      <c r="B64" s="9" t="s">
        <v>24</v>
      </c>
      <c r="C64" s="10">
        <f>SUM(C58:C63)</f>
        <v>22654</v>
      </c>
      <c r="D64" s="10">
        <f>SUM(D56:D63)</f>
        <v>22654</v>
      </c>
      <c r="E64" s="10"/>
      <c r="F64" s="10"/>
      <c r="G64" s="9"/>
    </row>
    <row r="65" spans="2:7" s="4" customFormat="1" x14ac:dyDescent="0.3">
      <c r="B65" s="30"/>
      <c r="C65" s="31"/>
      <c r="D65" s="31"/>
      <c r="E65" s="31"/>
      <c r="F65" s="31"/>
      <c r="G65" s="30"/>
    </row>
    <row r="66" spans="2:7" s="4" customFormat="1" x14ac:dyDescent="0.3">
      <c r="B66" s="30"/>
      <c r="C66" s="31"/>
      <c r="D66" s="31"/>
      <c r="E66" s="31"/>
      <c r="F66" s="31"/>
      <c r="G66" s="30"/>
    </row>
    <row r="67" spans="2:7" s="4" customFormat="1" x14ac:dyDescent="0.3">
      <c r="B67" s="30"/>
      <c r="C67" s="31"/>
      <c r="D67" s="31"/>
      <c r="E67" s="31"/>
      <c r="F67" s="31"/>
      <c r="G67" s="30"/>
    </row>
    <row r="68" spans="2:7" ht="15" thickBot="1" x14ac:dyDescent="0.35"/>
    <row r="69" spans="2:7" s="14" customFormat="1" ht="29.25" customHeight="1" thickBot="1" x14ac:dyDescent="0.35">
      <c r="C69" s="26" t="s">
        <v>34</v>
      </c>
      <c r="D69" s="27" t="s">
        <v>35</v>
      </c>
      <c r="E69" s="26" t="s">
        <v>3</v>
      </c>
      <c r="F69" s="27" t="s">
        <v>36</v>
      </c>
    </row>
    <row r="70" spans="2:7" s="14" customFormat="1" ht="23.25" customHeight="1" thickBot="1" x14ac:dyDescent="0.35">
      <c r="B70" s="25" t="s">
        <v>112</v>
      </c>
      <c r="C70" s="15">
        <f>SUM(C64+C55+C50+C43+C33+C26)</f>
        <v>174851.16</v>
      </c>
      <c r="D70" s="16">
        <f>SUM(D64+D55+D50+D43+D33+D26)</f>
        <v>174851.16</v>
      </c>
      <c r="E70" s="28">
        <f>SUM(E55+E50+E43+E33+E26)</f>
        <v>0</v>
      </c>
      <c r="F70" s="29">
        <f>SUM(F55+F50+F43+F33+F26)</f>
        <v>0</v>
      </c>
    </row>
  </sheetData>
  <mergeCells count="6">
    <mergeCell ref="B2:G2"/>
    <mergeCell ref="B28:G28"/>
    <mergeCell ref="B36:G36"/>
    <mergeCell ref="D37:D39"/>
    <mergeCell ref="G37:G39"/>
    <mergeCell ref="F37:F39"/>
  </mergeCells>
  <phoneticPr fontId="5" type="noConversion"/>
  <pageMargins left="1.0986614173228348" right="0.70866141732283472" top="0.74803149606299213" bottom="0.74803149606299213" header="0.31496062992125984" footer="0.31496062992125984"/>
  <pageSetup scale="52" fitToHeight="2" orientation="portrait" horizontalDpi="4294967293" verticalDpi="4294967293" r:id="rId1"/>
  <headerFooter>
    <oddHeader>&amp;C&amp;"-,Podebljano"&amp;K009999FINANCIJSKI PLAN HBS-a ZA 2026. 
(usvojen: 19.12.2025.)</oddHeader>
  </headerFooter>
  <rowBreaks count="1" manualBreakCount="1">
    <brk id="3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C88B-5D00-49C4-98E4-11E3AEC9EC0B}">
  <dimension ref="A1:B16"/>
  <sheetViews>
    <sheetView workbookViewId="0">
      <selection activeCell="A16" sqref="A16"/>
    </sheetView>
  </sheetViews>
  <sheetFormatPr defaultRowHeight="14.4" x14ac:dyDescent="0.3"/>
  <cols>
    <col min="2" max="2" width="73.44140625" customWidth="1"/>
  </cols>
  <sheetData>
    <row r="1" spans="1:2" ht="40.950000000000003" customHeight="1" x14ac:dyDescent="0.3">
      <c r="B1" s="46" t="s">
        <v>155</v>
      </c>
    </row>
    <row r="3" spans="1:2" x14ac:dyDescent="0.3">
      <c r="A3" s="47"/>
      <c r="B3" s="47" t="s">
        <v>151</v>
      </c>
    </row>
    <row r="4" spans="1:2" x14ac:dyDescent="0.3">
      <c r="A4" s="47"/>
      <c r="B4" s="47" t="s">
        <v>152</v>
      </c>
    </row>
    <row r="5" spans="1:2" x14ac:dyDescent="0.3">
      <c r="A5" s="47"/>
      <c r="B5" s="47" t="s">
        <v>153</v>
      </c>
    </row>
    <row r="6" spans="1:2" x14ac:dyDescent="0.3">
      <c r="A6" s="47"/>
      <c r="B6" s="47"/>
    </row>
    <row r="7" spans="1:2" x14ac:dyDescent="0.3">
      <c r="A7" s="47"/>
      <c r="B7" s="47"/>
    </row>
    <row r="8" spans="1:2" ht="18" x14ac:dyDescent="0.35">
      <c r="A8" s="48" t="s">
        <v>154</v>
      </c>
      <c r="B8" s="47"/>
    </row>
    <row r="9" spans="1:2" x14ac:dyDescent="0.3">
      <c r="A9" s="47"/>
      <c r="B9" s="47"/>
    </row>
    <row r="10" spans="1:2" x14ac:dyDescent="0.3">
      <c r="A10" s="47" t="s">
        <v>166</v>
      </c>
      <c r="B10" s="47"/>
    </row>
    <row r="11" spans="1:2" x14ac:dyDescent="0.3">
      <c r="A11" s="47" t="s">
        <v>165</v>
      </c>
      <c r="B11" s="47"/>
    </row>
    <row r="12" spans="1:2" x14ac:dyDescent="0.3">
      <c r="A12" s="47" t="s">
        <v>167</v>
      </c>
      <c r="B12" s="47"/>
    </row>
    <row r="13" spans="1:2" x14ac:dyDescent="0.3">
      <c r="A13" s="47"/>
      <c r="B13" s="47"/>
    </row>
    <row r="14" spans="1:2" x14ac:dyDescent="0.3">
      <c r="A14" s="47" t="s">
        <v>168</v>
      </c>
      <c r="B14" s="47"/>
    </row>
    <row r="15" spans="1:2" x14ac:dyDescent="0.3">
      <c r="A15" s="47" t="s">
        <v>170</v>
      </c>
      <c r="B15" s="47"/>
    </row>
    <row r="16" spans="1:2" x14ac:dyDescent="0.3">
      <c r="A16" s="47" t="s">
        <v>169</v>
      </c>
      <c r="B16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B4EB-CB2C-43E0-844A-8AC09513F245}">
  <dimension ref="C3:D14"/>
  <sheetViews>
    <sheetView workbookViewId="0">
      <selection activeCell="C19" sqref="C19"/>
    </sheetView>
  </sheetViews>
  <sheetFormatPr defaultRowHeight="14.4" x14ac:dyDescent="0.3"/>
  <cols>
    <col min="3" max="3" width="34.88671875" customWidth="1"/>
    <col min="4" max="4" width="33.33203125" customWidth="1"/>
  </cols>
  <sheetData>
    <row r="3" spans="3:4" ht="23.4" x14ac:dyDescent="0.45">
      <c r="C3" s="70" t="s">
        <v>156</v>
      </c>
      <c r="D3" s="70"/>
    </row>
    <row r="4" spans="3:4" x14ac:dyDescent="0.3">
      <c r="D4" s="49"/>
    </row>
    <row r="5" spans="3:4" x14ac:dyDescent="0.3">
      <c r="C5" s="50" t="s">
        <v>157</v>
      </c>
      <c r="D5" s="51">
        <v>0</v>
      </c>
    </row>
    <row r="6" spans="3:4" x14ac:dyDescent="0.3">
      <c r="C6" s="50" t="s">
        <v>158</v>
      </c>
      <c r="D6" s="51">
        <v>0</v>
      </c>
    </row>
    <row r="7" spans="3:4" x14ac:dyDescent="0.3">
      <c r="C7" s="50" t="s">
        <v>159</v>
      </c>
      <c r="D7" s="51">
        <v>0</v>
      </c>
    </row>
    <row r="8" spans="3:4" x14ac:dyDescent="0.3">
      <c r="C8" s="50" t="s">
        <v>160</v>
      </c>
      <c r="D8" s="51">
        <v>0</v>
      </c>
    </row>
    <row r="9" spans="3:4" x14ac:dyDescent="0.3">
      <c r="C9" s="50" t="s">
        <v>161</v>
      </c>
      <c r="D9" s="51">
        <v>0</v>
      </c>
    </row>
    <row r="10" spans="3:4" x14ac:dyDescent="0.3">
      <c r="C10" s="50" t="s">
        <v>162</v>
      </c>
      <c r="D10" s="51">
        <v>0</v>
      </c>
    </row>
    <row r="11" spans="3:4" x14ac:dyDescent="0.3">
      <c r="C11" s="50" t="s">
        <v>163</v>
      </c>
      <c r="D11" s="51">
        <v>0</v>
      </c>
    </row>
    <row r="12" spans="3:4" x14ac:dyDescent="0.3">
      <c r="C12" s="50" t="s">
        <v>164</v>
      </c>
      <c r="D12" s="51">
        <v>0</v>
      </c>
    </row>
    <row r="13" spans="3:4" x14ac:dyDescent="0.3">
      <c r="D13" s="49"/>
    </row>
    <row r="14" spans="3:4" x14ac:dyDescent="0.3">
      <c r="D14" s="49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Plan prihoda i rashoda</vt:lpstr>
      <vt:lpstr>prijelog fin.plana 2026</vt:lpstr>
      <vt:lpstr>Obrazloženje prihoda i rashoda</vt:lpstr>
      <vt:lpstr>Plan zaduživanja i otpata</vt:lpstr>
      <vt:lpstr>'prijelog fin.plana 2026'!Ispis_naslova</vt:lpstr>
      <vt:lpstr>'prijelog fin.plana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triatlon savez OIB 75083269656</dc:creator>
  <cp:lastModifiedBy>Hrvatski badmintonski savez OIB 15918238976</cp:lastModifiedBy>
  <dcterms:created xsi:type="dcterms:W3CDTF">2024-10-16T09:40:23Z</dcterms:created>
  <dcterms:modified xsi:type="dcterms:W3CDTF">2026-01-12T08:41:17Z</dcterms:modified>
</cp:coreProperties>
</file>